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calidad\Documents\"/>
    </mc:Choice>
  </mc:AlternateContent>
  <bookViews>
    <workbookView xWindow="0" yWindow="0" windowWidth="20490" windowHeight="7365"/>
  </bookViews>
  <sheets>
    <sheet name="Lote económico a produc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19" i="1" s="1"/>
  <c r="B13" i="1"/>
  <c r="B18" i="1" s="1"/>
  <c r="D18" i="1" s="1"/>
  <c r="D12" i="1"/>
  <c r="B11" i="1"/>
  <c r="B7" i="1"/>
  <c r="B22" i="1" s="1"/>
  <c r="D22" i="1" s="1"/>
  <c r="B15" i="1" l="1"/>
  <c r="B21" i="1"/>
  <c r="D13" i="1"/>
  <c r="B14" i="1"/>
  <c r="D14" i="1" s="1"/>
  <c r="B16" i="1"/>
  <c r="D16" i="1" s="1"/>
  <c r="D15" i="1" l="1"/>
  <c r="B17" i="1"/>
  <c r="D17" i="1" s="1"/>
  <c r="B20" i="1"/>
  <c r="D20" i="1" s="1"/>
  <c r="D21" i="1"/>
</calcChain>
</file>

<file path=xl/comments1.xml><?xml version="1.0" encoding="utf-8"?>
<comments xmlns="http://schemas.openxmlformats.org/spreadsheetml/2006/main">
  <authors>
    <author>Coordinador Calidad</author>
  </authors>
  <commentList>
    <comment ref="A5" authorId="0" shapeId="0">
      <text>
        <r>
          <rPr>
            <sz val="12"/>
            <color indexed="81"/>
            <rFont val="Tahoma"/>
            <family val="2"/>
          </rPr>
          <t>También conocido como el costo de iniciar una corrida de producción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" authorId="0" shapeId="0">
      <text>
        <r>
          <rPr>
            <sz val="12"/>
            <color indexed="81"/>
            <rFont val="Tahoma"/>
            <family val="2"/>
          </rPr>
          <t>El costo de mantener o almacenar suele ser expresado como la multiplicación del porcentaje del costo mantener inventario por el costo unitario del producto (H=I*c)
En caso de que no tengas el porcentaje del costo de mantener y en cambio tengas H, ignora el calculo y colocalo en la celda B7.</t>
        </r>
      </text>
    </comment>
    <comment ref="A12" authorId="0" shapeId="0">
      <text>
        <r>
          <rPr>
            <sz val="12"/>
            <color indexed="81"/>
            <rFont val="Tahoma"/>
            <family val="2"/>
          </rPr>
          <t xml:space="preserve">Es el período de suministro, o el tiempo en que se demora en llegar el pedido.
</t>
        </r>
      </text>
    </comment>
    <comment ref="A15" authorId="0" shapeId="0">
      <text>
        <r>
          <rPr>
            <sz val="12"/>
            <color indexed="81"/>
            <rFont val="Tahoma"/>
            <family val="2"/>
          </rPr>
          <t xml:space="preserve">Comprende el tiempo de producción y el tiempo de consumo.
</t>
        </r>
      </text>
    </comment>
    <comment ref="A16" authorId="0" shapeId="0">
      <text>
        <r>
          <rPr>
            <sz val="12"/>
            <color indexed="81"/>
            <rFont val="Tahoma"/>
            <family val="2"/>
          </rPr>
          <t xml:space="preserve">Es el tiempo de producción y consumo simultáneo
</t>
        </r>
      </text>
    </comment>
    <comment ref="A18" authorId="0" shapeId="0">
      <text>
        <r>
          <rPr>
            <sz val="12"/>
            <color indexed="81"/>
            <rFont val="Tahoma"/>
            <family val="2"/>
          </rPr>
          <t xml:space="preserve">Se puede considerar, según el planteamiento del problema, como el número de corridas de producción.
</t>
        </r>
      </text>
    </comment>
  </commentList>
</comments>
</file>

<file path=xl/sharedStrings.xml><?xml version="1.0" encoding="utf-8"?>
<sst xmlns="http://schemas.openxmlformats.org/spreadsheetml/2006/main" count="46" uniqueCount="38">
  <si>
    <t>Plantilla Lote económico a producir (POQ o EPQ)</t>
  </si>
  <si>
    <t>Item</t>
  </si>
  <si>
    <t>Datos</t>
  </si>
  <si>
    <t>Detalle</t>
  </si>
  <si>
    <t>Interpretación</t>
  </si>
  <si>
    <t>Demanda (D)</t>
  </si>
  <si>
    <t>anual</t>
  </si>
  <si>
    <t>Costo de ordenar (S)</t>
  </si>
  <si>
    <t>por orden</t>
  </si>
  <si>
    <t>Porcentaje de costo de mantener (I)</t>
  </si>
  <si>
    <t>Costo de mantener (H)</t>
  </si>
  <si>
    <t>anual por unidad</t>
  </si>
  <si>
    <t>Número de días de trabajo</t>
  </si>
  <si>
    <t>por año</t>
  </si>
  <si>
    <t>Costo ©</t>
  </si>
  <si>
    <t>por unidad</t>
  </si>
  <si>
    <t>Tasa de producción (p)</t>
  </si>
  <si>
    <t>diaria</t>
  </si>
  <si>
    <t>Tasa de demanda (d)</t>
  </si>
  <si>
    <t>Tiempo de entrega (L)</t>
  </si>
  <si>
    <t>días</t>
  </si>
  <si>
    <t>Número óptimo de unidades por lote Q*</t>
  </si>
  <si>
    <t>unidades</t>
  </si>
  <si>
    <t>Nivel de inventario máximo</t>
  </si>
  <si>
    <t>Tiempo entre pedidos (T)</t>
  </si>
  <si>
    <t>Tiempo de producción (t)</t>
  </si>
  <si>
    <t>Tiempo de consumo de inventario (T-t)</t>
  </si>
  <si>
    <t>Número de pedidos al año (N)</t>
  </si>
  <si>
    <t>órdenes</t>
  </si>
  <si>
    <t>Punto de reorden ®</t>
  </si>
  <si>
    <t>Costo total (CT)</t>
  </si>
  <si>
    <t>Costo de ordenar</t>
  </si>
  <si>
    <t>anual total</t>
  </si>
  <si>
    <t>Costo de mantener</t>
  </si>
  <si>
    <t>Instrucciones</t>
  </si>
  <si>
    <t>Las celdas de color blanco son las que se pueden diligenciar. Las de color gris son de cálculo automático.</t>
  </si>
  <si>
    <t>Para entender más, ingresa a https://ingenioempresa.com/modelo-de-cantidad-economica-eoq/</t>
  </si>
  <si>
    <t>En caso de que detectes algún error en el cálculo, por favor reportalo aquí: https://ingenioempresa.com/contacto/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</si>
</sst>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Tahoma"/>
      <family val="2"/>
    </font>
    <font>
      <b/>
      <sz val="18"/>
      <color theme="1"/>
      <name val="Gisha"/>
      <family val="2"/>
    </font>
    <font>
      <sz val="11"/>
      <color theme="1"/>
      <name val="Tahoma"/>
      <family val="2"/>
    </font>
    <font>
      <sz val="12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2" fontId="0" fillId="0" borderId="0" xfId="0" applyNumberFormat="1"/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80873</xdr:colOff>
      <xdr:row>0</xdr:row>
      <xdr:rowOff>44929</xdr:rowOff>
    </xdr:from>
    <xdr:to>
      <xdr:col>8</xdr:col>
      <xdr:colOff>718867</xdr:colOff>
      <xdr:row>0</xdr:row>
      <xdr:rowOff>416488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7398" y="44929"/>
          <a:ext cx="1399994" cy="371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showGridLines="0" tabSelected="1" zoomScale="80" zoomScaleNormal="80" workbookViewId="0">
      <selection activeCell="D8" sqref="D8"/>
    </sheetView>
  </sheetViews>
  <sheetFormatPr baseColWidth="10" defaultRowHeight="15" x14ac:dyDescent="0.25"/>
  <cols>
    <col min="1" max="1" width="49.42578125" customWidth="1"/>
    <col min="2" max="2" width="15.5703125" bestFit="1" customWidth="1"/>
    <col min="3" max="3" width="18" bestFit="1" customWidth="1"/>
    <col min="4" max="4" width="92" bestFit="1" customWidth="1"/>
    <col min="6" max="6" width="13.7109375" style="10" bestFit="1" customWidth="1"/>
  </cols>
  <sheetData>
    <row r="1" spans="1:9" ht="36.75" customHeight="1" x14ac:dyDescent="0.25">
      <c r="A1" s="1" t="s">
        <v>0</v>
      </c>
      <c r="B1" s="2"/>
      <c r="C1" s="2"/>
      <c r="D1" s="2"/>
      <c r="E1" s="2"/>
      <c r="F1" s="2"/>
      <c r="G1" s="3"/>
      <c r="H1" s="4"/>
      <c r="I1" s="5"/>
    </row>
    <row r="2" spans="1:9" ht="18" x14ac:dyDescent="0.25">
      <c r="A2" s="6"/>
      <c r="B2" s="6"/>
      <c r="C2" s="6"/>
      <c r="D2" s="6"/>
      <c r="E2" s="6"/>
      <c r="F2" s="6"/>
      <c r="G2" s="6"/>
      <c r="H2" s="7"/>
      <c r="I2" s="7"/>
    </row>
    <row r="3" spans="1:9" x14ac:dyDescent="0.25">
      <c r="A3" s="8" t="s">
        <v>1</v>
      </c>
      <c r="B3" s="8" t="s">
        <v>2</v>
      </c>
      <c r="C3" s="8" t="s">
        <v>3</v>
      </c>
      <c r="D3" s="9" t="s">
        <v>4</v>
      </c>
    </row>
    <row r="4" spans="1:9" s="14" customFormat="1" x14ac:dyDescent="0.25">
      <c r="A4" s="11" t="s">
        <v>5</v>
      </c>
      <c r="B4" s="12">
        <v>2000</v>
      </c>
      <c r="C4" s="11" t="s">
        <v>6</v>
      </c>
      <c r="D4" s="13"/>
    </row>
    <row r="5" spans="1:9" s="14" customFormat="1" x14ac:dyDescent="0.25">
      <c r="A5" s="15" t="s">
        <v>7</v>
      </c>
      <c r="B5" s="12">
        <v>20</v>
      </c>
      <c r="C5" s="11" t="s">
        <v>8</v>
      </c>
      <c r="D5" s="13"/>
    </row>
    <row r="6" spans="1:9" s="14" customFormat="1" x14ac:dyDescent="0.25">
      <c r="A6" s="16" t="s">
        <v>9</v>
      </c>
      <c r="B6" s="17">
        <v>0.12</v>
      </c>
      <c r="C6" s="11"/>
      <c r="D6" s="13"/>
    </row>
    <row r="7" spans="1:9" s="14" customFormat="1" x14ac:dyDescent="0.25">
      <c r="A7" s="15" t="s">
        <v>10</v>
      </c>
      <c r="B7" s="12">
        <f>B9*B6</f>
        <v>4.2</v>
      </c>
      <c r="C7" s="11" t="s">
        <v>11</v>
      </c>
      <c r="D7" s="13"/>
    </row>
    <row r="8" spans="1:9" s="14" customFormat="1" x14ac:dyDescent="0.25">
      <c r="A8" s="15" t="s">
        <v>12</v>
      </c>
      <c r="B8" s="12">
        <v>240</v>
      </c>
      <c r="C8" s="11" t="s">
        <v>13</v>
      </c>
      <c r="D8" s="13"/>
    </row>
    <row r="9" spans="1:9" s="14" customFormat="1" x14ac:dyDescent="0.25">
      <c r="A9" s="15" t="s">
        <v>14</v>
      </c>
      <c r="B9" s="12">
        <v>35</v>
      </c>
      <c r="C9" s="11" t="s">
        <v>15</v>
      </c>
      <c r="D9" s="13"/>
    </row>
    <row r="10" spans="1:9" s="14" customFormat="1" x14ac:dyDescent="0.25">
      <c r="A10" s="15" t="s">
        <v>16</v>
      </c>
      <c r="B10" s="12">
        <v>12</v>
      </c>
      <c r="C10" s="11" t="s">
        <v>17</v>
      </c>
      <c r="D10" s="13"/>
    </row>
    <row r="11" spans="1:9" s="14" customFormat="1" x14ac:dyDescent="0.25">
      <c r="A11" s="15" t="s">
        <v>18</v>
      </c>
      <c r="B11" s="18">
        <f>B4/B8</f>
        <v>8.3333333333333339</v>
      </c>
      <c r="C11" s="11" t="s">
        <v>17</v>
      </c>
      <c r="D11" s="13"/>
    </row>
    <row r="12" spans="1:9" s="14" customFormat="1" x14ac:dyDescent="0.25">
      <c r="A12" s="19" t="s">
        <v>19</v>
      </c>
      <c r="B12" s="20">
        <v>3</v>
      </c>
      <c r="C12" s="11" t="s">
        <v>20</v>
      </c>
      <c r="D12" s="21" t="str">
        <f>"El tiempo entre órdenes es de "&amp;B12&amp;" días"</f>
        <v>El tiempo entre órdenes es de 3 días</v>
      </c>
    </row>
    <row r="13" spans="1:9" x14ac:dyDescent="0.25">
      <c r="A13" s="19" t="s">
        <v>21</v>
      </c>
      <c r="B13" s="18">
        <f>SQRT(2*B4*B5/(B7*(1-(B11/B10))))</f>
        <v>249.67511357294373</v>
      </c>
      <c r="C13" s="11" t="s">
        <v>22</v>
      </c>
      <c r="D13" s="11" t="str">
        <f>"Se deben pedir "&amp;ROUND(B13,2)&amp;" unidades por orden"</f>
        <v>Se deben pedir 249,68 unidades por orden</v>
      </c>
    </row>
    <row r="14" spans="1:9" x14ac:dyDescent="0.25">
      <c r="A14" s="19" t="s">
        <v>23</v>
      </c>
      <c r="B14" s="18">
        <f>B13*((1-B11/B10))</f>
        <v>76.289618036177231</v>
      </c>
      <c r="C14" s="11" t="s">
        <v>22</v>
      </c>
      <c r="D14" s="11" t="str">
        <f>"El máximo nivel de inventario es de "&amp;ROUND(B14,2)&amp;" unidades"</f>
        <v>El máximo nivel de inventario es de 76,29 unidades</v>
      </c>
    </row>
    <row r="15" spans="1:9" x14ac:dyDescent="0.25">
      <c r="A15" s="19" t="s">
        <v>24</v>
      </c>
      <c r="B15" s="18">
        <f>B13/B11</f>
        <v>29.961013628753246</v>
      </c>
      <c r="C15" s="11" t="s">
        <v>20</v>
      </c>
      <c r="D15" s="11" t="str">
        <f>"Entre un pedido de producción y otro transcurren "&amp;ROUND(B15,2)&amp;" días"</f>
        <v>Entre un pedido de producción y otro transcurren 29,96 días</v>
      </c>
    </row>
    <row r="16" spans="1:9" x14ac:dyDescent="0.25">
      <c r="A16" s="19" t="s">
        <v>25</v>
      </c>
      <c r="B16" s="18">
        <f>B13/B10</f>
        <v>20.806259464411976</v>
      </c>
      <c r="C16" s="11" t="s">
        <v>20</v>
      </c>
      <c r="D16" s="11" t="str">
        <f>"El tiempo de producción es de "&amp;ROUND(B16,2)&amp;" días"</f>
        <v>El tiempo de producción es de 20,81 días</v>
      </c>
    </row>
    <row r="17" spans="1:4" x14ac:dyDescent="0.25">
      <c r="A17" s="19" t="s">
        <v>26</v>
      </c>
      <c r="B17" s="18">
        <f>B15-B16</f>
        <v>9.15475416434127</v>
      </c>
      <c r="C17" s="11" t="s">
        <v>20</v>
      </c>
      <c r="D17" s="11" t="str">
        <f>"El tiempo de consumo de inventario es de "&amp;ROUND(B17,2)&amp;" días"</f>
        <v>El tiempo de consumo de inventario es de 9,15 días</v>
      </c>
    </row>
    <row r="18" spans="1:4" x14ac:dyDescent="0.25">
      <c r="A18" s="19" t="s">
        <v>27</v>
      </c>
      <c r="B18" s="22">
        <f>B4/B13</f>
        <v>8.0104098937986095</v>
      </c>
      <c r="C18" s="11" t="s">
        <v>28</v>
      </c>
      <c r="D18" s="11" t="str">
        <f>"En el año se realizan "&amp;ROUND(B18,0)&amp;" pedidos"</f>
        <v>En el año se realizan 8 pedidos</v>
      </c>
    </row>
    <row r="19" spans="1:4" x14ac:dyDescent="0.25">
      <c r="A19" s="19" t="s">
        <v>29</v>
      </c>
      <c r="B19" s="22">
        <f>B11*B12</f>
        <v>25</v>
      </c>
      <c r="C19" s="11" t="s">
        <v>22</v>
      </c>
      <c r="D19" s="11" t="str">
        <f>"Cuando el nivel de inventario esté en "&amp;ROUND(B19,2)&amp;" unidades, se debe colocar una nueva orden"</f>
        <v>Cuando el nivel de inventario esté en 25 unidades, se debe colocar una nueva orden</v>
      </c>
    </row>
    <row r="20" spans="1:4" x14ac:dyDescent="0.25">
      <c r="A20" s="23" t="s">
        <v>30</v>
      </c>
      <c r="B20" s="22">
        <f>B21+B22</f>
        <v>320.41639575194438</v>
      </c>
      <c r="C20" s="23" t="s">
        <v>6</v>
      </c>
      <c r="D20" s="11" t="str">
        <f>"El costo total anual de inventario es de $"&amp;ROUND(B20,2)</f>
        <v>El costo total anual de inventario es de $320,42</v>
      </c>
    </row>
    <row r="21" spans="1:4" x14ac:dyDescent="0.25">
      <c r="A21" s="19" t="s">
        <v>31</v>
      </c>
      <c r="B21" s="22">
        <f>(B4/B13)*B5</f>
        <v>160.20819787597219</v>
      </c>
      <c r="C21" s="23" t="s">
        <v>32</v>
      </c>
      <c r="D21" s="11" t="str">
        <f>"El costo anual de ordenar es de $"&amp;ROUND(B21,2)</f>
        <v>El costo anual de ordenar es de $160,21</v>
      </c>
    </row>
    <row r="22" spans="1:4" x14ac:dyDescent="0.25">
      <c r="A22" s="19" t="s">
        <v>33</v>
      </c>
      <c r="B22" s="22">
        <f>0.5*B7*B13*(1-(B11/B10))</f>
        <v>160.20819787597219</v>
      </c>
      <c r="C22" s="23" t="s">
        <v>32</v>
      </c>
      <c r="D22" s="11" t="str">
        <f>"El costo anual de mantener es de $"&amp;ROUND(B22,2)</f>
        <v>El costo anual de mantener es de $160,21</v>
      </c>
    </row>
    <row r="23" spans="1:4" x14ac:dyDescent="0.25">
      <c r="B23" s="24"/>
    </row>
    <row r="24" spans="1:4" ht="23.25" x14ac:dyDescent="0.25">
      <c r="A24" s="25" t="s">
        <v>34</v>
      </c>
      <c r="B24" s="26"/>
      <c r="C24" s="26"/>
      <c r="D24" s="26"/>
    </row>
    <row r="25" spans="1:4" x14ac:dyDescent="0.25">
      <c r="A25" s="27" t="s">
        <v>35</v>
      </c>
      <c r="B25" s="27"/>
      <c r="C25" s="27"/>
      <c r="D25" s="27"/>
    </row>
    <row r="26" spans="1:4" x14ac:dyDescent="0.25">
      <c r="A26" s="27" t="s">
        <v>36</v>
      </c>
      <c r="B26" s="27"/>
      <c r="C26" s="27"/>
      <c r="D26" s="27"/>
    </row>
    <row r="27" spans="1:4" x14ac:dyDescent="0.25">
      <c r="A27" s="27" t="s">
        <v>37</v>
      </c>
      <c r="B27" s="27"/>
      <c r="C27" s="27"/>
      <c r="D27" s="27"/>
    </row>
  </sheetData>
  <mergeCells count="5">
    <mergeCell ref="A1:G1"/>
    <mergeCell ref="H1:I1"/>
    <mergeCell ref="A25:D25"/>
    <mergeCell ref="A26:D26"/>
    <mergeCell ref="A27:D27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económico a producir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Calidad</dc:creator>
  <cp:lastModifiedBy>Coordinador Calidad</cp:lastModifiedBy>
  <dcterms:created xsi:type="dcterms:W3CDTF">2017-10-31T13:58:50Z</dcterms:created>
  <dcterms:modified xsi:type="dcterms:W3CDTF">2017-10-31T13:59:21Z</dcterms:modified>
</cp:coreProperties>
</file>